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ΜΕΤΡΟ'!$A$1:$K$40</definedName>
  </definedNames>
  <calcPr fullCalcOnLoad="1"/>
</workbook>
</file>

<file path=xl/sharedStrings.xml><?xml version="1.0" encoding="utf-8"?>
<sst xmlns="http://schemas.openxmlformats.org/spreadsheetml/2006/main" count="126" uniqueCount="63">
  <si>
    <t>001</t>
  </si>
  <si>
    <t>002</t>
  </si>
  <si>
    <t>003</t>
  </si>
  <si>
    <t>004</t>
  </si>
  <si>
    <t>005</t>
  </si>
  <si>
    <t>006</t>
  </si>
  <si>
    <t>007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</si>
  <si>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</si>
  <si>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</si>
  <si>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</si>
  <si>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</si>
  <si>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</si>
  <si>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</si>
  <si>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ΤΕΧΝΙΚΗ ΒΟΗΘΕΙΑ ΕΤΠΑ</t>
  </si>
  <si>
    <t>ΤΕΧΝΙΚΗ ΒΟΗΘΕΙΑ ΕΚΤ</t>
  </si>
  <si>
    <t>ΣΥΝΟΛΑ</t>
  </si>
  <si>
    <t>ΜΕΛΕΤΕΣ ΩΡΙΜΑΝΣΗΣ ΚΑΙ ΠΡΟΕΤΟΙΜΑΣΙΑΣ ΝΕΑΣ ΠΡΟΓΡΑΜΜΑΤΙΚΗΣ ΠΕΡΙΟΔΟΥ</t>
  </si>
  <si>
    <t>ΤΟΠΙΚΕΣ ΠΡΩΤΟΒΟΥΛΙΕΣ ΑΠΑΣΧΟΛΗΣΗΣ</t>
  </si>
  <si>
    <t>ΜΕΤΡΟ</t>
  </si>
  <si>
    <t>ΤΙΤΛΟΣ ΜΕΤΡΟΥ</t>
  </si>
  <si>
    <t>ΑΞΟΝΑΣ</t>
  </si>
  <si>
    <t>ΤΙΤΛΟΣ ΑΞΟΝΑ</t>
  </si>
  <si>
    <t>ΧΡΗΜΑΤΟΔΟΤΙΚΟ ΜΕΣΟ</t>
  </si>
  <si>
    <t>ΕΓΤΠΕ-Π</t>
  </si>
  <si>
    <t>ΔΙΑΣΥΝΔΕΣΕΙΣ ΚΑΙ ΣΥΜΠΛ/ΤΙΚΕΣ ΥΠΟΔΟΜΕΣ ΣΕ ΜΕΤΑΦΟΡΕΣ.</t>
  </si>
  <si>
    <t>ΕΝΙΣΧΥΣΗ ΤΗΣ ΕΠΙΧΕΙΡΗΜΑΤΙΚΟΤΗΤΑΣ ΚΑΙ ΤΗΣ ΚΑΙΝΟΤΟΜΙΑΣ</t>
  </si>
  <si>
    <t>ΑΝΑΔΕΙΞΗ &amp; ΠΡΟΒΟΛΗ, ΑΡΧ/ΚΩΝ ΚΑΙ ΙΣΤΟΡΙΚΩΝ ΧΩΡΩΝ ΚΑΙ ΕΝΙΣΧΥΣΗ ΤΗΣ ΣΥΓΧΡΟΝΗΣ ΠΟΛΙΤΙΣΤΙΚΗΣ ΔΗΜΙΟΥΡΓΙΑΣ</t>
  </si>
  <si>
    <t>ΔΡΑΣΕΙΣ ΓΙΑ ΤΗΝ ΥΔΡΕΥΣΗ ΚΑΙ ΔΡΑΣΕΙΣ ΓΙΑ ΤΗΝ ΔΙΑΧΕΙΡΗΣΗ ΤΩΝ ΑΠΟΡΡΙΜΑΤΩΝ ΚΑΙ ΤΩΝ ΑΠΟΒΛΗΤΩΝ</t>
  </si>
  <si>
    <t>ΑΝΑΠΛΑΣΕΙΣ ΑΣΤΙΚΩΝ ΚΑΙ ΠΑΡΑΚΤΙΩΝ ΠΕΡΙΟΧΩΝ - ΕΝΙΣΧΥΣΗ ΠΡΑΣΙΝΟΥ ΚΑΙ ΧΩΡΩΝ ΑΝΑΨΥΧΗΣ - ΠΡΟΣΤΑΣΙΑ ΚΑΙ ΑΝΑΔΕΙΞΗ ΒΙΟΤΟΠΩΝ ΚΑΙ</t>
  </si>
  <si>
    <t>ΤΕΧΝΙΚΗ ΒΟΗΘΕΙΑ-ΠΡΟΕΤΟΙΜΑΣΙΑ ΝΕΑΣ ΠΡΟΓΡΑΜΜΑΤΙΚΗΣ ΠΕΡΙΟΔΟΥ</t>
  </si>
  <si>
    <t>ΑΠΟΚΑΤΑΣΤΑΣΗ ΒΑΣΙΚΩΝ ΥΠΟΔΟΜΩΝ ΤΗΣ ΑΡΜΟΔΙΟΤΗΤΑΣ ΤΩΝ ΟΤΑ</t>
  </si>
  <si>
    <t>ΣΥΓΚΟΙΝΩΝΙΑΚΕΣ ΚΑΙ ΚΥΚΛΟΦΟΡΙΑΚΕΣ ΠΑΡΕΜΒΑΣΕΙΣ</t>
  </si>
  <si>
    <t>ΠΡΟΩΘΗΣΗ ΤΗΣ ΙΣΟΤΗΤΑΣ ΤΩΝ ΔΥΟ ΦΥΛΩΝ : ΑΝΑΠΤΥΞΗ ΔΟΜΩΝ ΚΟΙΝΩΝΙΚΗΣ ΦΡΟΝΤΙΔΑΣ, ΠΡΟΩΘΗΣΗ ΤΗΣ ΓΥΝΑΙΚΕΙΑΣ ΕΠΙΧΕΙΡΗΜΑΤΙΚΟΤΗΤΑΣ</t>
  </si>
  <si>
    <t>ΒΕΛΤΙΩΣΗ ΤΗΣ ΑΝΤΑΓΩΝΙΣΤΙΚΟΤΗΤΑΣ ΤΟΥ ΠΡΩΤΟΓΕΝΗ ΤΟΜΕΑ</t>
  </si>
  <si>
    <t>ΒΑΣΙΚΕΣ ΥΠΟΔΟΜΕΣ ΓΙΑ ΑΕΙΦΟΡΟ ΔΙΑΧΕΙΡΙΣΗ ΣΤΟΝ ΠΡΩΤΟΓΕΝΗ ΤΟΜΕΑ</t>
  </si>
  <si>
    <t>ΑΝΑΠΤΥΞΗ ΑΝΘΡΩΠΙΝΟΥ ΔΥΝΑΜΙΚΟΥ</t>
  </si>
  <si>
    <t>ΔΙΕΥΡΥΝΣΗ ΤΟΥ ΔΙΕΘΝΟΥΣ ΡΟΛΟΥ ΤΗΣ ΠΡΩΤΕΥΟΥΣΑΣ</t>
  </si>
  <si>
    <t>ΑΠΟΚΑΤΑΣΤΑΣΗ ΤΗΣ ΠΟΙΟΤΗΤΑΣ ΖΩΗΣ ΚΑΙ ΤΟΥ ΠΕΡΙΒΑΛΛΟΝΤΟΣ</t>
  </si>
  <si>
    <t>ΜΕΙΩΣΗ ΤΗΣ ΑΝΕΡΓΙΑΣ ΚΑΙ ΑΝΤΙΜΕΤΩΠΙΣΗ ΤΟΥ ΚΟΙΝΩΝΙΚΟΥ ΑΠΟΚΛΕΙΣΜΟΥ</t>
  </si>
  <si>
    <t>ΑΠΟΚΑΤΑΣΤΑΣΗ ΤΩΝ ΕΠΙΠΤΩΣΕΩΝ ΑΠΟ ΤΟΝ ΣΕΙΣΜΟ ΣΤΗΝ ΑΤΤΙΚΗ ΤΗΝ 7-9-1999</t>
  </si>
  <si>
    <t>ΑΝΑΒΑΘΜΙΣΗ ΥΠΟΔΟΜΗΣ ΚΑΙ ΕΞΟΠΛΙΣΜΟΥ ΣΤΗΝ ΤΡΙΤΟΒΑΘΜΙΑ ΕΚΠΑΙΔΕΥΣΗ ΚΑΙ ΣΤΑ ΕΡΕΥΝΗΤΙΚΑ ΚΕΝΤΡΑ</t>
  </si>
  <si>
    <t>ΚΙΝΗΤΡΑ ΓΙΑ ΙΔΙΩΤΙΚΕΣ ΕΠΕΝΔΥΣΕΙΣ</t>
  </si>
  <si>
    <t>ΠΑΡΕΜΒΑΣΕΙΣ ΑΝΤΙΠΛΗΜΜΥΡΙΚΗΣ ΠΡΟΣΤΑΣΙΑΣ</t>
  </si>
  <si>
    <t>ΑΝΑΔΑΣΩΣΕΙΣ ΚΑΙ ΠΥΡΟΠΡΟΣΤΑΣΙΑ</t>
  </si>
  <si>
    <t>ΒΕΛΤΙΩΣΗ ΚΤΙΡΙΑΚΗΣ ΥΠΟΔΟΜΗΣ ΚΑΙ ΕΞΟΠΛΙΣΜΟΥ ΣΤΗΝ Α΄ΘΜΙΑ ΚΑΙ Β'ΘΜΙΑ ΕΚΠΑΙΔΕΥΣΗ</t>
  </si>
  <si>
    <t>ΑΝΑΒΑΘΜΙΣΗ ΤΗΣ ΠΟΙΟΤΗΤΑΣ ΤΩΝ ΥΠΗΡΕΣΙΩΝ ΣΤΗΝ Α'ΘΜΙΑ ΚΑΙ Β'ΘΜΙΑ ΠΕΡΙΘΑΛΨΗ ΚΑΙ ΠΡΟΝΟΙΑ</t>
  </si>
  <si>
    <t>ΟΛΟΚΛΗΡΩΜΕΝΕΣ ΠΑΡΕΜΒΑΣΕΙΣ ΑΣΤΙΚΗΣ ΑΝΑΠΤΥΞΗΣ ΣΕ ΤΟΠΙΚΕΣ ΖΩΝΕΣ ΜΙΚΡΗΣ ΚΛΙΜΑΚΑΣ-ΕΚΤ</t>
  </si>
  <si>
    <t>ΒΕΛΤΙΩΣΕΙΣ ΚΑΙ ΣΥΜΠΛΗΡΩΣΕΙΣ ΤΟΥ ΟΔΙΚΟΥ ΔΙΚΤΥΟΥ</t>
  </si>
  <si>
    <t>ΕΝΙΣΧΥΣΗ ΤΗΣ ΜΕΤΕΓΚΑΤΑΣΤΑΣΗΣ ΟΧΛΟΥΣΩΝ ΜΟΝΑΔΩΝ</t>
  </si>
  <si>
    <t>ΥΠΟΔΟΜΕΣ ΓΙΑ ΤΗΝ ΑΛΙΕΙΑ</t>
  </si>
  <si>
    <t>ΑΠΟΚΑΤΑΣΤΑΣΗ ΥΠΟΔΟΜΩΝ ΕΚΠΑΙΔΕΥΣΗΣ</t>
  </si>
  <si>
    <t>ΑΠΟΚΑΤΑΣΤΑΣΗ ΥΠΟΔΟΜΩΝ ΥΓΕΙΑΣ ΚΑΙ ΠΡΟΝΟΙΑΣ</t>
  </si>
  <si>
    <t>ΑΠΟΚΑΤΑΣΤΑΣΗ ΥΠΟΔΟΜΩΝ ΑΡΧΑΙΟΛΟΓΙΚΩΝ ΧΩΡΩΝ ΚΑΙ ΜΝΗΜΕΙΩΝ</t>
  </si>
  <si>
    <t>ΑΠΟΚΑΤΑΣΤΑΣΗ ΛΟΙΠΩΝ ΒΑΣΙΚΩΝ ΥΠΟΔΟΜΩΝ</t>
  </si>
  <si>
    <t>ΑΠΟΚΑΤΑΣΤΑΣΗ ΠΑΡΑΓΩΓΙΚΩΝ ΥΠΟΔΟΜΩΝ</t>
  </si>
  <si>
    <t>ΑΠΟΚΑΤΑΣΤΑΣΗ ΚΑΙ ΑΝΑΠΤΥΞΗ ΠΟΛΕΟΔΟΜΙΚΟΥ ΙΣΤΟΥ</t>
  </si>
  <si>
    <t>20</t>
  </si>
  <si>
    <t>Π.Ε.Π. ΑΤΤΙΚΗΣ</t>
  </si>
  <si>
    <t>ΕΤΠΑ</t>
  </si>
  <si>
    <t>ΕΚΤ</t>
  </si>
  <si>
    <t>ΟΛΟΚΛΗΡΩΜΕΝΕΣ ΠΑΡΕΜΒΑΣΕΙΣ ΑΣΤΙΚΗΣ ΑΝΑΠΤΥΞΗΣ ΣΕ ΤΟΠΙΚΕΣ ΖΩΝΕΣ ΜΙΚΡΗΣ ΚΛΙΜΑΚΑΣ : ΕΤΠΑ: ΑΝΑΒΑΘΜΙΣΗ ΟΙΚΙΣΤΙΚΟΥ ΙΣΤΟΥ Κ.Α.</t>
  </si>
  <si>
    <t>ΑΝΑΒΑΘΜΙΣΗ ΥΠΟΔΟΜΩΝ ΚΑΙ ΑΕΙΦΟΡΟΣ ΔΙΑΧΕΙΡΙΣΗ ΤΩΝ ΠΟΡΩΝ ΣΤΙΣ ΥΠΟΒΑΘΜΙΣΜΕΝΕΣ ΠΕΡΙΟΧΕΣ, ΣΤΙΣ ΔΥΤΙΚΕΣ ΠΕΡΙΟΧΕΣ ΚΑΙ ΣΤΙΣ ΛΟΙΠΕΣ ΠΕΡΙΜΕΤΡΙΚΕΣ ΖΩΝΕΣ</t>
  </si>
  <si>
    <t>ΣΥΝΟΛΑ ΑΝΑ ΤΑΜΕΙΟ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</si>
</sst>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3" fillId="0" borderId="0" xfId="0" applyNumberFormat="1" applyFont="1" applyAlignment="1">
      <alignment vertical="center"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9" fontId="3" fillId="0" borderId="17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left" vertical="top" wrapText="1"/>
      <protection/>
    </xf>
    <xf numFmtId="0" fontId="3" fillId="36" borderId="19" xfId="0" applyFont="1" applyFill="1" applyBorder="1" applyAlignment="1">
      <alignment horizontal="center" vertical="center"/>
    </xf>
    <xf numFmtId="3" fontId="3" fillId="36" borderId="19" xfId="0" applyNumberFormat="1" applyFont="1" applyFill="1" applyBorder="1" applyAlignment="1">
      <alignment vertical="center"/>
    </xf>
    <xf numFmtId="9" fontId="3" fillId="36" borderId="19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vertical="center"/>
    </xf>
    <xf numFmtId="9" fontId="3" fillId="37" borderId="10" xfId="0" applyNumberFormat="1" applyFont="1" applyFill="1" applyBorder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3" fontId="3" fillId="4" borderId="20" xfId="0" applyNumberFormat="1" applyFont="1" applyFill="1" applyBorder="1" applyAlignment="1">
      <alignment vertical="center"/>
    </xf>
    <xf numFmtId="9" fontId="3" fillId="4" borderId="20" xfId="0" applyNumberFormat="1" applyFont="1" applyFill="1" applyBorder="1" applyAlignment="1">
      <alignment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5" fillId="0" borderId="17" xfId="57" applyFont="1" applyFill="1" applyBorder="1" applyAlignment="1">
      <alignment horizontal="left" vertical="top" wrapText="1"/>
      <protection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0" borderId="23" xfId="57" applyFont="1" applyFill="1" applyBorder="1" applyAlignment="1">
      <alignment horizontal="left" vertical="top" wrapText="1"/>
      <protection/>
    </xf>
    <xf numFmtId="0" fontId="5" fillId="0" borderId="24" xfId="57" applyFont="1" applyFill="1" applyBorder="1" applyAlignment="1">
      <alignment horizontal="left" vertical="top" wrapText="1"/>
      <protection/>
    </xf>
    <xf numFmtId="0" fontId="5" fillId="0" borderId="25" xfId="57" applyFont="1" applyFill="1" applyBorder="1" applyAlignment="1">
      <alignment horizontal="left" vertical="top" wrapText="1"/>
      <protection/>
    </xf>
    <xf numFmtId="0" fontId="5" fillId="0" borderId="26" xfId="57" applyFont="1" applyFill="1" applyBorder="1" applyAlignment="1">
      <alignment horizontal="left" vertical="top" wrapText="1"/>
      <protection/>
    </xf>
    <xf numFmtId="0" fontId="5" fillId="0" borderId="27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28" xfId="57" applyFont="1" applyFill="1" applyBorder="1" applyAlignment="1">
      <alignment horizontal="left" vertical="top" wrapText="1"/>
      <protection/>
    </xf>
    <xf numFmtId="14" fontId="2" fillId="34" borderId="15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75" zoomScaleNormal="75" zoomScaleSheetLayoutView="50" zoomScalePageLayoutView="0" workbookViewId="0" topLeftCell="E1">
      <selection activeCell="K1" sqref="K1"/>
    </sheetView>
  </sheetViews>
  <sheetFormatPr defaultColWidth="9.140625" defaultRowHeight="12.75"/>
  <cols>
    <col min="1" max="1" width="8.57421875" style="5" customWidth="1"/>
    <col min="2" max="2" width="36.8515625" style="5" customWidth="1"/>
    <col min="3" max="3" width="7.00390625" style="1" customWidth="1"/>
    <col min="4" max="4" width="45.421875" style="1" customWidth="1"/>
    <col min="5" max="5" width="18.00390625" style="20" customWidth="1"/>
    <col min="6" max="6" width="16.00390625" style="26" bestFit="1" customWidth="1"/>
    <col min="7" max="7" width="16.140625" style="2" customWidth="1"/>
    <col min="8" max="8" width="17.28125" style="2" customWidth="1"/>
    <col min="9" max="9" width="15.00390625" style="25" customWidth="1"/>
    <col min="10" max="10" width="14.28125" style="25" customWidth="1"/>
    <col min="11" max="11" width="13.7109375" style="25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3" customFormat="1" ht="15.75">
      <c r="A1" s="13" t="s">
        <v>56</v>
      </c>
      <c r="B1" s="13" t="s">
        <v>57</v>
      </c>
      <c r="C1" s="14"/>
      <c r="D1" s="14"/>
      <c r="E1" s="17"/>
      <c r="F1" s="15"/>
      <c r="G1" s="15"/>
      <c r="H1" s="15"/>
      <c r="I1" s="21"/>
      <c r="J1" s="21"/>
      <c r="K1" s="56">
        <v>40633</v>
      </c>
    </row>
    <row r="2" spans="1:11" ht="60">
      <c r="A2" s="16" t="s">
        <v>20</v>
      </c>
      <c r="B2" s="16" t="s">
        <v>21</v>
      </c>
      <c r="C2" s="16" t="s">
        <v>18</v>
      </c>
      <c r="D2" s="16" t="s">
        <v>19</v>
      </c>
      <c r="E2" s="16" t="s">
        <v>22</v>
      </c>
      <c r="F2" s="7" t="s">
        <v>7</v>
      </c>
      <c r="G2" s="7" t="s">
        <v>8</v>
      </c>
      <c r="H2" s="7" t="s">
        <v>9</v>
      </c>
      <c r="I2" s="16" t="s">
        <v>10</v>
      </c>
      <c r="J2" s="16" t="s">
        <v>11</v>
      </c>
      <c r="K2" s="16" t="s">
        <v>12</v>
      </c>
    </row>
    <row r="3" spans="1:11" ht="25.5">
      <c r="A3" s="49" t="s">
        <v>0</v>
      </c>
      <c r="B3" s="49" t="s">
        <v>36</v>
      </c>
      <c r="C3" s="4" t="s">
        <v>0</v>
      </c>
      <c r="D3" s="4" t="s">
        <v>24</v>
      </c>
      <c r="E3" s="19" t="s">
        <v>58</v>
      </c>
      <c r="F3" s="6">
        <v>280423353</v>
      </c>
      <c r="G3" s="6">
        <v>268963524.17</v>
      </c>
      <c r="H3" s="6">
        <v>268963524.17</v>
      </c>
      <c r="I3" s="28">
        <f>IF(F3&lt;&gt;0,G3/F3,0)</f>
        <v>0.959133828522477</v>
      </c>
      <c r="J3" s="28">
        <f>IF(G3&lt;&gt;0,H3/G3,0)</f>
        <v>1</v>
      </c>
      <c r="K3" s="28">
        <f>IF(F3&lt;&gt;0,H3/F3,0)</f>
        <v>0.959133828522477</v>
      </c>
    </row>
    <row r="4" spans="1:11" ht="25.5">
      <c r="A4" s="47"/>
      <c r="B4" s="47"/>
      <c r="C4" s="4" t="s">
        <v>1</v>
      </c>
      <c r="D4" s="4" t="s">
        <v>25</v>
      </c>
      <c r="E4" s="19" t="s">
        <v>58</v>
      </c>
      <c r="F4" s="6">
        <v>52586293</v>
      </c>
      <c r="G4" s="6">
        <v>86420480.771464</v>
      </c>
      <c r="H4" s="6">
        <v>86304993.08</v>
      </c>
      <c r="I4" s="27">
        <f>IF(F4&lt;&gt;0,G4/F4,0)</f>
        <v>1.643403172980153</v>
      </c>
      <c r="J4" s="27">
        <f>IF(G4&lt;&gt;0,H4/G4,0)</f>
        <v>0.9986636536798562</v>
      </c>
      <c r="K4" s="27">
        <f>IF(F4&lt;&gt;0,H4/F4,0)</f>
        <v>1.6412070171974282</v>
      </c>
    </row>
    <row r="5" spans="1:11" ht="38.25">
      <c r="A5" s="47"/>
      <c r="B5" s="47"/>
      <c r="C5" s="4" t="s">
        <v>2</v>
      </c>
      <c r="D5" s="4" t="s">
        <v>26</v>
      </c>
      <c r="E5" s="19" t="s">
        <v>58</v>
      </c>
      <c r="F5" s="6">
        <v>78493194</v>
      </c>
      <c r="G5" s="6">
        <v>89333870.60999998</v>
      </c>
      <c r="H5" s="6">
        <v>89333870.60999998</v>
      </c>
      <c r="I5" s="27">
        <f aca="true" t="shared" si="0" ref="I5:J35">IF(F5&lt;&gt;0,G5/F5,0)</f>
        <v>1.1381097654148205</v>
      </c>
      <c r="J5" s="27">
        <f t="shared" si="0"/>
        <v>1</v>
      </c>
      <c r="K5" s="27">
        <f aca="true" t="shared" si="1" ref="K5:K35">IF(F5&lt;&gt;0,H5/F5,0)</f>
        <v>1.1381097654148205</v>
      </c>
    </row>
    <row r="6" spans="1:11" ht="38.25">
      <c r="A6" s="47"/>
      <c r="B6" s="47"/>
      <c r="C6" s="4" t="s">
        <v>3</v>
      </c>
      <c r="D6" s="4" t="s">
        <v>40</v>
      </c>
      <c r="E6" s="19" t="s">
        <v>58</v>
      </c>
      <c r="F6" s="6">
        <v>27278874</v>
      </c>
      <c r="G6" s="6">
        <v>28005530.07</v>
      </c>
      <c r="H6" s="6">
        <v>26072366.14</v>
      </c>
      <c r="I6" s="27">
        <f t="shared" si="0"/>
        <v>1.0266380522157916</v>
      </c>
      <c r="J6" s="27">
        <f t="shared" si="0"/>
        <v>0.9309720642613069</v>
      </c>
      <c r="K6" s="27">
        <f t="shared" si="1"/>
        <v>0.9557713467205428</v>
      </c>
    </row>
    <row r="7" spans="1:11" ht="12.75">
      <c r="A7" s="48"/>
      <c r="B7" s="48"/>
      <c r="C7" s="4" t="s">
        <v>4</v>
      </c>
      <c r="D7" s="4" t="s">
        <v>41</v>
      </c>
      <c r="E7" s="19" t="s">
        <v>58</v>
      </c>
      <c r="F7" s="6">
        <v>13234288</v>
      </c>
      <c r="G7" s="6">
        <v>14910192.422754</v>
      </c>
      <c r="H7" s="6">
        <v>13161549.799999999</v>
      </c>
      <c r="I7" s="27">
        <f t="shared" si="0"/>
        <v>1.1266335161176786</v>
      </c>
      <c r="J7" s="27">
        <f t="shared" si="0"/>
        <v>0.882721659575268</v>
      </c>
      <c r="K7" s="27">
        <f t="shared" si="1"/>
        <v>0.9945038070805168</v>
      </c>
    </row>
    <row r="8" spans="1:11" ht="25.5">
      <c r="A8" s="46" t="s">
        <v>1</v>
      </c>
      <c r="B8" s="46" t="s">
        <v>37</v>
      </c>
      <c r="C8" s="4" t="s">
        <v>0</v>
      </c>
      <c r="D8" s="4" t="s">
        <v>42</v>
      </c>
      <c r="E8" s="19" t="s">
        <v>58</v>
      </c>
      <c r="F8" s="6">
        <v>62140034</v>
      </c>
      <c r="G8" s="6">
        <v>64763377.99000002</v>
      </c>
      <c r="H8" s="6">
        <v>62599554.97000001</v>
      </c>
      <c r="I8" s="27">
        <f t="shared" si="0"/>
        <v>1.0422166487710647</v>
      </c>
      <c r="J8" s="27">
        <f t="shared" si="0"/>
        <v>0.9665887869478625</v>
      </c>
      <c r="K8" s="27">
        <f t="shared" si="1"/>
        <v>1.00739492627249</v>
      </c>
    </row>
    <row r="9" spans="1:11" ht="38.25">
      <c r="A9" s="47"/>
      <c r="B9" s="47"/>
      <c r="C9" s="4" t="s">
        <v>1</v>
      </c>
      <c r="D9" s="4" t="s">
        <v>27</v>
      </c>
      <c r="E9" s="19" t="s">
        <v>58</v>
      </c>
      <c r="F9" s="6">
        <v>117012540</v>
      </c>
      <c r="G9" s="6">
        <v>111296888.74999997</v>
      </c>
      <c r="H9" s="6">
        <v>110292104.21999997</v>
      </c>
      <c r="I9" s="27">
        <f t="shared" si="0"/>
        <v>0.9511535152557151</v>
      </c>
      <c r="J9" s="27">
        <f t="shared" si="0"/>
        <v>0.990972033977904</v>
      </c>
      <c r="K9" s="27">
        <f t="shared" si="1"/>
        <v>0.9425665336381893</v>
      </c>
    </row>
    <row r="10" spans="1:11" ht="51">
      <c r="A10" s="47"/>
      <c r="B10" s="47"/>
      <c r="C10" s="4" t="s">
        <v>2</v>
      </c>
      <c r="D10" s="4" t="s">
        <v>28</v>
      </c>
      <c r="E10" s="19" t="s">
        <v>58</v>
      </c>
      <c r="F10" s="6">
        <v>72701257</v>
      </c>
      <c r="G10" s="6">
        <v>78344285.13</v>
      </c>
      <c r="H10" s="6">
        <v>78340747.63</v>
      </c>
      <c r="I10" s="27">
        <f t="shared" si="0"/>
        <v>1.0776194025090928</v>
      </c>
      <c r="J10" s="27">
        <f t="shared" si="0"/>
        <v>0.9999548467384171</v>
      </c>
      <c r="K10" s="27">
        <f t="shared" si="1"/>
        <v>1.0775707444783245</v>
      </c>
    </row>
    <row r="11" spans="1:11" ht="12.75">
      <c r="A11" s="47"/>
      <c r="B11" s="47"/>
      <c r="C11" s="4" t="s">
        <v>3</v>
      </c>
      <c r="D11" s="4" t="s">
        <v>43</v>
      </c>
      <c r="E11" s="19" t="s">
        <v>23</v>
      </c>
      <c r="F11" s="6">
        <v>8574952</v>
      </c>
      <c r="G11" s="6">
        <v>9551629.520874</v>
      </c>
      <c r="H11" s="6">
        <v>9551676.58</v>
      </c>
      <c r="I11" s="27">
        <f t="shared" si="0"/>
        <v>1.1138988907312832</v>
      </c>
      <c r="J11" s="27">
        <f t="shared" si="0"/>
        <v>1.0000049268165079</v>
      </c>
      <c r="K11" s="27">
        <f t="shared" si="1"/>
        <v>1.1139043787067262</v>
      </c>
    </row>
    <row r="12" spans="1:11" ht="38.25">
      <c r="A12" s="47"/>
      <c r="B12" s="47"/>
      <c r="C12" s="4" t="s">
        <v>4</v>
      </c>
      <c r="D12" s="4" t="s">
        <v>44</v>
      </c>
      <c r="E12" s="19" t="s">
        <v>58</v>
      </c>
      <c r="F12" s="6">
        <v>71063530</v>
      </c>
      <c r="G12" s="6">
        <v>70352283.2</v>
      </c>
      <c r="H12" s="6">
        <v>70352283.2</v>
      </c>
      <c r="I12" s="27">
        <f t="shared" si="0"/>
        <v>0.9899913950235797</v>
      </c>
      <c r="J12" s="27">
        <f t="shared" si="0"/>
        <v>1</v>
      </c>
      <c r="K12" s="27">
        <f t="shared" si="1"/>
        <v>0.9899913950235797</v>
      </c>
    </row>
    <row r="13" spans="1:11" ht="25.5">
      <c r="A13" s="47"/>
      <c r="B13" s="47"/>
      <c r="C13" s="4" t="s">
        <v>5</v>
      </c>
      <c r="D13" s="4" t="s">
        <v>31</v>
      </c>
      <c r="E13" s="19" t="s">
        <v>58</v>
      </c>
      <c r="F13" s="6">
        <v>102807906</v>
      </c>
      <c r="G13" s="6">
        <v>113006559.36999997</v>
      </c>
      <c r="H13" s="6">
        <v>113006559.36999997</v>
      </c>
      <c r="I13" s="27">
        <f t="shared" si="0"/>
        <v>1.0992010611518532</v>
      </c>
      <c r="J13" s="27">
        <f t="shared" si="0"/>
        <v>1</v>
      </c>
      <c r="K13" s="27">
        <f t="shared" si="1"/>
        <v>1.0992010611518532</v>
      </c>
    </row>
    <row r="14" spans="1:11" ht="38.25">
      <c r="A14" s="48"/>
      <c r="B14" s="48"/>
      <c r="C14" s="4" t="s">
        <v>6</v>
      </c>
      <c r="D14" s="4" t="s">
        <v>45</v>
      </c>
      <c r="E14" s="19" t="s">
        <v>58</v>
      </c>
      <c r="F14" s="6">
        <v>70422365</v>
      </c>
      <c r="G14" s="6">
        <v>72717067.49</v>
      </c>
      <c r="H14" s="6">
        <v>72613260.48</v>
      </c>
      <c r="I14" s="27">
        <f t="shared" si="0"/>
        <v>1.0325848541155924</v>
      </c>
      <c r="J14" s="27">
        <f t="shared" si="0"/>
        <v>0.9985724532962738</v>
      </c>
      <c r="K14" s="27">
        <f t="shared" si="1"/>
        <v>1.031110791010782</v>
      </c>
    </row>
    <row r="15" spans="1:11" ht="38.25">
      <c r="A15" s="46" t="s">
        <v>2</v>
      </c>
      <c r="B15" s="46" t="s">
        <v>38</v>
      </c>
      <c r="C15" s="4" t="s">
        <v>0</v>
      </c>
      <c r="D15" s="4" t="s">
        <v>46</v>
      </c>
      <c r="E15" s="19" t="s">
        <v>59</v>
      </c>
      <c r="F15" s="6">
        <v>18117774</v>
      </c>
      <c r="G15" s="6">
        <v>11960248.909999996</v>
      </c>
      <c r="H15" s="6">
        <v>11960248.909999996</v>
      </c>
      <c r="I15" s="27">
        <f t="shared" si="0"/>
        <v>0.6601389834093303</v>
      </c>
      <c r="J15" s="27">
        <f t="shared" si="0"/>
        <v>1</v>
      </c>
      <c r="K15" s="27">
        <f t="shared" si="1"/>
        <v>0.6601389834093303</v>
      </c>
    </row>
    <row r="16" spans="1:11" ht="12.75">
      <c r="A16" s="47"/>
      <c r="B16" s="47"/>
      <c r="C16" s="4" t="s">
        <v>1</v>
      </c>
      <c r="D16" s="4" t="s">
        <v>35</v>
      </c>
      <c r="E16" s="19" t="s">
        <v>59</v>
      </c>
      <c r="F16" s="6">
        <v>39917450</v>
      </c>
      <c r="G16" s="6">
        <v>46137679.02</v>
      </c>
      <c r="H16" s="6">
        <v>46137679.02</v>
      </c>
      <c r="I16" s="27">
        <f t="shared" si="0"/>
        <v>1.1558273141195143</v>
      </c>
      <c r="J16" s="27">
        <f t="shared" si="0"/>
        <v>1</v>
      </c>
      <c r="K16" s="27">
        <f t="shared" si="1"/>
        <v>1.1558273141195143</v>
      </c>
    </row>
    <row r="17" spans="1:11" ht="51">
      <c r="A17" s="47"/>
      <c r="B17" s="47"/>
      <c r="C17" s="4" t="s">
        <v>2</v>
      </c>
      <c r="D17" s="4" t="s">
        <v>32</v>
      </c>
      <c r="E17" s="19" t="s">
        <v>59</v>
      </c>
      <c r="F17" s="6">
        <v>22783655</v>
      </c>
      <c r="G17" s="6">
        <v>26812234.479999978</v>
      </c>
      <c r="H17" s="6">
        <v>26812234.479999978</v>
      </c>
      <c r="I17" s="27">
        <f t="shared" si="0"/>
        <v>1.1768188414018725</v>
      </c>
      <c r="J17" s="27">
        <f t="shared" si="0"/>
        <v>1</v>
      </c>
      <c r="K17" s="27">
        <f t="shared" si="1"/>
        <v>1.1768188414018725</v>
      </c>
    </row>
    <row r="18" spans="1:11" ht="12.75">
      <c r="A18" s="48"/>
      <c r="B18" s="48"/>
      <c r="C18" s="4" t="s">
        <v>3</v>
      </c>
      <c r="D18" s="4" t="s">
        <v>17</v>
      </c>
      <c r="E18" s="19" t="s">
        <v>59</v>
      </c>
      <c r="F18" s="6">
        <v>8497975</v>
      </c>
      <c r="G18" s="6">
        <v>4720426.776</v>
      </c>
      <c r="H18" s="6">
        <v>4723120.8</v>
      </c>
      <c r="I18" s="27">
        <f t="shared" si="0"/>
        <v>0.5554766607338807</v>
      </c>
      <c r="J18" s="27">
        <f t="shared" si="0"/>
        <v>1.0005707161932258</v>
      </c>
      <c r="K18" s="27">
        <f t="shared" si="1"/>
        <v>0.5557936802591206</v>
      </c>
    </row>
    <row r="19" spans="1:11" ht="25.5" customHeight="1">
      <c r="A19" s="46" t="s">
        <v>3</v>
      </c>
      <c r="B19" s="46" t="s">
        <v>61</v>
      </c>
      <c r="C19" s="4" t="s">
        <v>0</v>
      </c>
      <c r="D19" s="4" t="s">
        <v>47</v>
      </c>
      <c r="E19" s="19" t="s">
        <v>58</v>
      </c>
      <c r="F19" s="6">
        <v>78447227</v>
      </c>
      <c r="G19" s="6">
        <v>82791313.4</v>
      </c>
      <c r="H19" s="6">
        <v>82791313.4</v>
      </c>
      <c r="I19" s="27">
        <f t="shared" si="0"/>
        <v>1.0553759076786744</v>
      </c>
      <c r="J19" s="27">
        <f t="shared" si="0"/>
        <v>1</v>
      </c>
      <c r="K19" s="27">
        <f t="shared" si="1"/>
        <v>1.0553759076786744</v>
      </c>
    </row>
    <row r="20" spans="1:11" ht="51">
      <c r="A20" s="47"/>
      <c r="B20" s="47"/>
      <c r="C20" s="4" t="s">
        <v>1</v>
      </c>
      <c r="D20" s="4" t="s">
        <v>60</v>
      </c>
      <c r="E20" s="19" t="s">
        <v>58</v>
      </c>
      <c r="F20" s="6">
        <v>18413194</v>
      </c>
      <c r="G20" s="6">
        <v>33647876.874</v>
      </c>
      <c r="H20" s="6">
        <v>33622205.099999994</v>
      </c>
      <c r="I20" s="27">
        <f t="shared" si="0"/>
        <v>1.8273786109025951</v>
      </c>
      <c r="J20" s="27">
        <f t="shared" si="0"/>
        <v>0.9992370462452613</v>
      </c>
      <c r="K20" s="27">
        <f t="shared" si="1"/>
        <v>1.8259844055300778</v>
      </c>
    </row>
    <row r="21" spans="1:11" ht="25.5">
      <c r="A21" s="47"/>
      <c r="B21" s="47"/>
      <c r="C21" s="4" t="s">
        <v>2</v>
      </c>
      <c r="D21" s="4" t="s">
        <v>48</v>
      </c>
      <c r="E21" s="19" t="s">
        <v>58</v>
      </c>
      <c r="F21" s="6">
        <v>0</v>
      </c>
      <c r="G21" s="6">
        <v>0</v>
      </c>
      <c r="H21" s="6">
        <v>0</v>
      </c>
      <c r="I21" s="27">
        <f t="shared" si="0"/>
        <v>0</v>
      </c>
      <c r="J21" s="27">
        <f t="shared" si="0"/>
        <v>0</v>
      </c>
      <c r="K21" s="27">
        <f t="shared" si="1"/>
        <v>0</v>
      </c>
    </row>
    <row r="22" spans="1:11" ht="25.5">
      <c r="A22" s="47"/>
      <c r="B22" s="47"/>
      <c r="C22" s="4" t="s">
        <v>3</v>
      </c>
      <c r="D22" s="4" t="s">
        <v>33</v>
      </c>
      <c r="E22" s="19" t="s">
        <v>23</v>
      </c>
      <c r="F22" s="6">
        <v>7577390</v>
      </c>
      <c r="G22" s="6">
        <v>6962874.103653</v>
      </c>
      <c r="H22" s="6">
        <v>7055605.420000001</v>
      </c>
      <c r="I22" s="27">
        <f t="shared" si="0"/>
        <v>0.9189013768135202</v>
      </c>
      <c r="J22" s="27">
        <f t="shared" si="0"/>
        <v>1.0133179653928182</v>
      </c>
      <c r="K22" s="27">
        <f t="shared" si="1"/>
        <v>0.9311392735493357</v>
      </c>
    </row>
    <row r="23" spans="1:11" ht="25.5">
      <c r="A23" s="47"/>
      <c r="B23" s="47"/>
      <c r="C23" s="4" t="s">
        <v>4</v>
      </c>
      <c r="D23" s="4" t="s">
        <v>34</v>
      </c>
      <c r="E23" s="19" t="s">
        <v>23</v>
      </c>
      <c r="F23" s="6">
        <v>7591565</v>
      </c>
      <c r="G23" s="6">
        <v>7873691.18</v>
      </c>
      <c r="H23" s="6">
        <v>7873691.18</v>
      </c>
      <c r="I23" s="27">
        <f t="shared" si="0"/>
        <v>1.0371631119538594</v>
      </c>
      <c r="J23" s="27">
        <f t="shared" si="0"/>
        <v>1</v>
      </c>
      <c r="K23" s="27">
        <f t="shared" si="1"/>
        <v>1.0371631119538594</v>
      </c>
    </row>
    <row r="24" spans="1:11" ht="12.75">
      <c r="A24" s="48"/>
      <c r="B24" s="48"/>
      <c r="C24" s="4" t="s">
        <v>5</v>
      </c>
      <c r="D24" s="4" t="s">
        <v>49</v>
      </c>
      <c r="E24" s="19" t="s">
        <v>58</v>
      </c>
      <c r="F24" s="6">
        <v>5436236</v>
      </c>
      <c r="G24" s="6">
        <v>4774429.97</v>
      </c>
      <c r="H24" s="6">
        <v>4747113.92</v>
      </c>
      <c r="I24" s="27">
        <f t="shared" si="0"/>
        <v>0.87826024661181</v>
      </c>
      <c r="J24" s="27">
        <f t="shared" si="0"/>
        <v>0.9942786782565376</v>
      </c>
      <c r="K24" s="27">
        <f t="shared" si="1"/>
        <v>0.8732354371664511</v>
      </c>
    </row>
    <row r="25" spans="1:11" ht="12.75">
      <c r="A25" s="46" t="s">
        <v>4</v>
      </c>
      <c r="B25" s="46" t="s">
        <v>39</v>
      </c>
      <c r="C25" s="4" t="s">
        <v>0</v>
      </c>
      <c r="D25" s="4" t="s">
        <v>50</v>
      </c>
      <c r="E25" s="19" t="s">
        <v>58</v>
      </c>
      <c r="F25" s="6">
        <v>66821654</v>
      </c>
      <c r="G25" s="6">
        <v>76807666.46</v>
      </c>
      <c r="H25" s="6">
        <v>76806666.42</v>
      </c>
      <c r="I25" s="27">
        <f t="shared" si="0"/>
        <v>1.14944276087509</v>
      </c>
      <c r="J25" s="27">
        <f t="shared" si="0"/>
        <v>0.9999869799455434</v>
      </c>
      <c r="K25" s="27">
        <f t="shared" si="1"/>
        <v>1.1494277950677485</v>
      </c>
    </row>
    <row r="26" spans="1:11" ht="25.5">
      <c r="A26" s="47"/>
      <c r="B26" s="47"/>
      <c r="C26" s="4" t="s">
        <v>1</v>
      </c>
      <c r="D26" s="4" t="s">
        <v>51</v>
      </c>
      <c r="E26" s="19" t="s">
        <v>58</v>
      </c>
      <c r="F26" s="6">
        <v>58019553</v>
      </c>
      <c r="G26" s="6">
        <v>55492188.38</v>
      </c>
      <c r="H26" s="6">
        <v>55492188.38</v>
      </c>
      <c r="I26" s="27">
        <f t="shared" si="0"/>
        <v>0.9564394330993898</v>
      </c>
      <c r="J26" s="27">
        <f t="shared" si="0"/>
        <v>1</v>
      </c>
      <c r="K26" s="27">
        <f t="shared" si="1"/>
        <v>0.9564394330993898</v>
      </c>
    </row>
    <row r="27" spans="1:11" ht="25.5">
      <c r="A27" s="47"/>
      <c r="B27" s="47"/>
      <c r="C27" s="4" t="s">
        <v>2</v>
      </c>
      <c r="D27" s="4" t="s">
        <v>52</v>
      </c>
      <c r="E27" s="19" t="s">
        <v>58</v>
      </c>
      <c r="F27" s="6">
        <v>5850000</v>
      </c>
      <c r="G27" s="6">
        <v>6212433.5</v>
      </c>
      <c r="H27" s="6">
        <v>6212433.5</v>
      </c>
      <c r="I27" s="27">
        <f t="shared" si="0"/>
        <v>1.0619544444444444</v>
      </c>
      <c r="J27" s="27">
        <f t="shared" si="0"/>
        <v>1</v>
      </c>
      <c r="K27" s="27">
        <f t="shared" si="1"/>
        <v>1.0619544444444444</v>
      </c>
    </row>
    <row r="28" spans="1:11" ht="12.75">
      <c r="A28" s="47"/>
      <c r="B28" s="47"/>
      <c r="C28" s="4" t="s">
        <v>3</v>
      </c>
      <c r="D28" s="4" t="s">
        <v>53</v>
      </c>
      <c r="E28" s="19" t="s">
        <v>58</v>
      </c>
      <c r="F28" s="6">
        <v>67848639</v>
      </c>
      <c r="G28" s="6">
        <v>70525601.83999999</v>
      </c>
      <c r="H28" s="6">
        <v>70487361.83999999</v>
      </c>
      <c r="I28" s="27">
        <f t="shared" si="0"/>
        <v>1.0394549231857102</v>
      </c>
      <c r="J28" s="27">
        <f t="shared" si="0"/>
        <v>0.9994577855558503</v>
      </c>
      <c r="K28" s="27">
        <f t="shared" si="1"/>
        <v>1.0388913157123165</v>
      </c>
    </row>
    <row r="29" spans="1:11" ht="25.5">
      <c r="A29" s="47"/>
      <c r="B29" s="47"/>
      <c r="C29" s="4" t="s">
        <v>4</v>
      </c>
      <c r="D29" s="4" t="s">
        <v>30</v>
      </c>
      <c r="E29" s="19" t="s">
        <v>58</v>
      </c>
      <c r="F29" s="6">
        <v>84690285</v>
      </c>
      <c r="G29" s="6">
        <v>94607451.66</v>
      </c>
      <c r="H29" s="6">
        <v>93440970.96</v>
      </c>
      <c r="I29" s="27">
        <f t="shared" si="0"/>
        <v>1.1170992240727493</v>
      </c>
      <c r="J29" s="27">
        <f t="shared" si="0"/>
        <v>0.987670308421454</v>
      </c>
      <c r="K29" s="27">
        <f t="shared" si="1"/>
        <v>1.1033257351772991</v>
      </c>
    </row>
    <row r="30" spans="1:11" ht="12.75">
      <c r="A30" s="47"/>
      <c r="B30" s="47"/>
      <c r="C30" s="4" t="s">
        <v>5</v>
      </c>
      <c r="D30" s="4" t="s">
        <v>54</v>
      </c>
      <c r="E30" s="19" t="s">
        <v>58</v>
      </c>
      <c r="F30" s="6">
        <v>0</v>
      </c>
      <c r="G30" s="6">
        <v>0</v>
      </c>
      <c r="H30" s="6">
        <v>0</v>
      </c>
      <c r="I30" s="27">
        <f t="shared" si="0"/>
        <v>0</v>
      </c>
      <c r="J30" s="27">
        <f t="shared" si="0"/>
        <v>0</v>
      </c>
      <c r="K30" s="27">
        <f t="shared" si="1"/>
        <v>0</v>
      </c>
    </row>
    <row r="31" spans="1:11" ht="25.5">
      <c r="A31" s="48"/>
      <c r="B31" s="48"/>
      <c r="C31" s="4" t="s">
        <v>6</v>
      </c>
      <c r="D31" s="4" t="s">
        <v>55</v>
      </c>
      <c r="E31" s="19" t="s">
        <v>58</v>
      </c>
      <c r="F31" s="6">
        <v>39476330</v>
      </c>
      <c r="G31" s="6">
        <v>39476330.559999995</v>
      </c>
      <c r="H31" s="6">
        <v>39476330.559999995</v>
      </c>
      <c r="I31" s="27">
        <f t="shared" si="0"/>
        <v>1.0000000141857157</v>
      </c>
      <c r="J31" s="27">
        <f t="shared" si="0"/>
        <v>1</v>
      </c>
      <c r="K31" s="27">
        <f t="shared" si="1"/>
        <v>1.0000000141857157</v>
      </c>
    </row>
    <row r="32" spans="1:11" ht="12.75">
      <c r="A32" s="50" t="s">
        <v>5</v>
      </c>
      <c r="B32" s="53" t="s">
        <v>29</v>
      </c>
      <c r="C32" s="4" t="s">
        <v>0</v>
      </c>
      <c r="D32" s="4" t="s">
        <v>13</v>
      </c>
      <c r="E32" s="19" t="s">
        <v>58</v>
      </c>
      <c r="F32" s="6">
        <v>4558976</v>
      </c>
      <c r="G32" s="6">
        <v>3856456.9700000007</v>
      </c>
      <c r="H32" s="6">
        <v>3856456.9700000007</v>
      </c>
      <c r="I32" s="29">
        <f t="shared" si="0"/>
        <v>0.8459042052425809</v>
      </c>
      <c r="J32" s="29">
        <f t="shared" si="0"/>
        <v>1</v>
      </c>
      <c r="K32" s="29">
        <f t="shared" si="1"/>
        <v>0.8459042052425809</v>
      </c>
    </row>
    <row r="33" spans="1:11" ht="12.75">
      <c r="A33" s="51"/>
      <c r="B33" s="54"/>
      <c r="C33" s="4" t="s">
        <v>1</v>
      </c>
      <c r="D33" s="4" t="s">
        <v>14</v>
      </c>
      <c r="E33" s="19" t="s">
        <v>59</v>
      </c>
      <c r="F33" s="6">
        <v>1064806</v>
      </c>
      <c r="G33" s="6">
        <v>980254.3899999999</v>
      </c>
      <c r="H33" s="6">
        <v>980254.3899999999</v>
      </c>
      <c r="I33" s="22">
        <f t="shared" si="0"/>
        <v>0.920594352398465</v>
      </c>
      <c r="J33" s="22">
        <f t="shared" si="0"/>
        <v>1</v>
      </c>
      <c r="K33" s="22">
        <f t="shared" si="1"/>
        <v>0.920594352398465</v>
      </c>
    </row>
    <row r="34" spans="1:11" ht="25.5">
      <c r="A34" s="52"/>
      <c r="B34" s="55"/>
      <c r="C34" s="31" t="s">
        <v>2</v>
      </c>
      <c r="D34" s="33" t="s">
        <v>16</v>
      </c>
      <c r="E34" s="32" t="s">
        <v>58</v>
      </c>
      <c r="F34" s="6">
        <v>10884722</v>
      </c>
      <c r="G34" s="6">
        <v>2958248.54</v>
      </c>
      <c r="H34" s="6">
        <v>2715265.6399999997</v>
      </c>
      <c r="I34" s="22">
        <f>IF(F34&lt;&gt;0,G34/F34,0)</f>
        <v>0.27177988927967106</v>
      </c>
      <c r="J34" s="22">
        <f>IF(G34&lt;&gt;0,H34/G34,0)</f>
        <v>0.9178625809446016</v>
      </c>
      <c r="K34" s="22">
        <f>IF(F34&lt;&gt;0,H34/F34,0)</f>
        <v>0.24945659062307698</v>
      </c>
    </row>
    <row r="35" spans="1:11" ht="12.75">
      <c r="A35" s="10"/>
      <c r="B35" s="11"/>
      <c r="C35" s="12"/>
      <c r="D35" s="8" t="s">
        <v>15</v>
      </c>
      <c r="E35" s="18"/>
      <c r="F35" s="9">
        <f>SUM(F3:F34)</f>
        <v>1502736017</v>
      </c>
      <c r="G35" s="9">
        <f>SUM(G3:G34)</f>
        <v>1584263096.5087454</v>
      </c>
      <c r="H35" s="9">
        <f>SUM(H3:H34)</f>
        <v>1575783631.1400006</v>
      </c>
      <c r="I35" s="23">
        <f t="shared" si="0"/>
        <v>1.0542524292932718</v>
      </c>
      <c r="J35" s="24">
        <f t="shared" si="0"/>
        <v>0.9946476911647875</v>
      </c>
      <c r="K35" s="24">
        <f t="shared" si="1"/>
        <v>1.0486097447014213</v>
      </c>
    </row>
    <row r="37" spans="1:11" ht="12.75">
      <c r="A37" s="43" t="s">
        <v>62</v>
      </c>
      <c r="B37" s="43"/>
      <c r="C37" s="43"/>
      <c r="D37" s="43"/>
      <c r="E37" s="34" t="s">
        <v>58</v>
      </c>
      <c r="F37" s="35">
        <f>SUMIF($E3:$E34,"ΕΤΠΑ",F3:F34)</f>
        <v>1388610450</v>
      </c>
      <c r="G37" s="35">
        <f>SUMIF($E3:$E34,"ΕΤΠΑ",G3:G34)</f>
        <v>1469264058.1282182</v>
      </c>
      <c r="H37" s="35">
        <f>SUMIF($E3:$E34,"ΕΤΠΑ",H3:H34)</f>
        <v>1460689120.3600004</v>
      </c>
      <c r="I37" s="36">
        <f aca="true" t="shared" si="2" ref="I37:J39">IF(F37&lt;&gt;0,G37/F37,0)</f>
        <v>1.0580822419478537</v>
      </c>
      <c r="J37" s="36">
        <f t="shared" si="2"/>
        <v>0.9941637871553587</v>
      </c>
      <c r="K37" s="36">
        <f>IF(F37&lt;&gt;0,H37/F37,0)</f>
        <v>1.0519070487767108</v>
      </c>
    </row>
    <row r="38" spans="1:11" ht="12.75">
      <c r="A38" s="44"/>
      <c r="B38" s="44"/>
      <c r="C38" s="44"/>
      <c r="D38" s="44"/>
      <c r="E38" s="37" t="s">
        <v>59</v>
      </c>
      <c r="F38" s="38">
        <f>SUMIF($E3:$E34,"ΕΚΤ",F3:F34)</f>
        <v>90381660</v>
      </c>
      <c r="G38" s="38">
        <f>SUMIF($E3:$E34,"ΕΚΤ",G3:G34)</f>
        <v>90610843.57599998</v>
      </c>
      <c r="H38" s="38">
        <f>SUMIF($E3:$E34,"ΕΚΤ",H3:H34)</f>
        <v>90613537.59999998</v>
      </c>
      <c r="I38" s="39">
        <f t="shared" si="2"/>
        <v>1.0025357309879015</v>
      </c>
      <c r="J38" s="39">
        <f t="shared" si="2"/>
        <v>1.0000297318057496</v>
      </c>
      <c r="K38" s="39">
        <f>IF(F38&lt;&gt;0,H38/F38,0)</f>
        <v>1.002565538185512</v>
      </c>
    </row>
    <row r="39" spans="1:11" ht="12.75">
      <c r="A39" s="45"/>
      <c r="B39" s="45"/>
      <c r="C39" s="45"/>
      <c r="D39" s="45"/>
      <c r="E39" s="40" t="s">
        <v>23</v>
      </c>
      <c r="F39" s="41">
        <f>SUMIF($E3:$E34,"ΕΓΤΠΕ-Π",F3:F34)</f>
        <v>23743907</v>
      </c>
      <c r="G39" s="41">
        <f>SUMIF($E3:$E34,"ΕΓΤΠΕ-Π",G3:G34)</f>
        <v>24388194.804527</v>
      </c>
      <c r="H39" s="41">
        <f>SUMIF($E3:$E34,"ΕΓΤΠΕ-Π",H3:H34)</f>
        <v>24480973.18</v>
      </c>
      <c r="I39" s="42">
        <f t="shared" si="2"/>
        <v>1.02713486893825</v>
      </c>
      <c r="J39" s="42">
        <f t="shared" si="2"/>
        <v>1.0038042329994747</v>
      </c>
      <c r="K39" s="42">
        <f>IF(F39&lt;&gt;0,H39/F39,0)</f>
        <v>1.0310423293015762</v>
      </c>
    </row>
    <row r="41" spans="7:8" ht="12.75">
      <c r="G41" s="26"/>
      <c r="H41" s="26"/>
    </row>
    <row r="94" ht="12.75">
      <c r="F94" s="30"/>
    </row>
  </sheetData>
  <sheetProtection/>
  <mergeCells count="13">
    <mergeCell ref="B25:B31"/>
    <mergeCell ref="A32:A34"/>
    <mergeCell ref="B32:B34"/>
    <mergeCell ref="A37:D39"/>
    <mergeCell ref="A25:A31"/>
    <mergeCell ref="A3:A7"/>
    <mergeCell ref="B3:B7"/>
    <mergeCell ref="A8:A14"/>
    <mergeCell ref="B8:B14"/>
    <mergeCell ref="A15:A18"/>
    <mergeCell ref="B15:B18"/>
    <mergeCell ref="A19:A24"/>
    <mergeCell ref="B19:B24"/>
  </mergeCells>
  <conditionalFormatting sqref="K3:K34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2006-03-31T08:24:18Z</cp:lastPrinted>
  <dcterms:created xsi:type="dcterms:W3CDTF">2002-12-18T10:09:34Z</dcterms:created>
  <dcterms:modified xsi:type="dcterms:W3CDTF">2011-04-12T14:32:33Z</dcterms:modified>
  <cp:category/>
  <cp:version/>
  <cp:contentType/>
  <cp:contentStatus/>
</cp:coreProperties>
</file>